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0308511" localSheetId="0">'0503723'!$B$280:$L$280</definedName>
    <definedName name="TR_30200300711_2340308512" localSheetId="0">'0503723'!$B$281:$L$281</definedName>
    <definedName name="TR_30200300711_2340308513" localSheetId="0">'0503723'!$B$282:$L$282</definedName>
    <definedName name="TR_30200300711_2340308515" localSheetId="0">'0503723'!$B$283:$L$283</definedName>
    <definedName name="TR_30200300711_2340308516" localSheetId="0">'0503723'!$B$284:$L$284</definedName>
    <definedName name="TR_30200300711_2340308519" localSheetId="0">'0503723'!$B$285:$L$285</definedName>
    <definedName name="TR_30200300711_2340308520" localSheetId="0">'0503723'!$B$286:$L$286</definedName>
    <definedName name="TR_30200300711_2340308522" localSheetId="0">'0503723'!$B$287:$L$287</definedName>
    <definedName name="TR_30200300711_2340308524" localSheetId="0">'0503723'!$B$288:$L$288</definedName>
    <definedName name="TR_30200300711_2340308526" localSheetId="0">'0503723'!$B$289:$L$289</definedName>
    <definedName name="TR_30200300711_2340308530" localSheetId="0">'0503723'!$B$290:$L$290</definedName>
    <definedName name="TR_30200300711_2340308532" localSheetId="0">'0503723'!$B$291:$L$291</definedName>
    <definedName name="TR_30200300711_2340308534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J238" s="1"/>
  <c r="J237" s="1"/>
  <c r="I248"/>
  <c r="J244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J113" s="1"/>
  <c r="I116"/>
  <c r="J104"/>
  <c r="I104"/>
  <c r="J95"/>
  <c r="J91" s="1"/>
  <c r="I95"/>
  <c r="I91"/>
  <c r="J81"/>
  <c r="J76" s="1"/>
  <c r="J74" s="1"/>
  <c r="I81"/>
  <c r="I76"/>
  <c r="I74"/>
  <c r="J66"/>
  <c r="I66"/>
  <c r="J59"/>
  <c r="I59"/>
  <c r="J51"/>
  <c r="I51"/>
  <c r="J44"/>
  <c r="I44"/>
  <c r="J32"/>
  <c r="I32"/>
  <c r="J19"/>
  <c r="I19"/>
  <c r="I17" s="1"/>
  <c r="I16" s="1"/>
  <c r="J17"/>
  <c r="J16" l="1"/>
  <c r="I237"/>
  <c r="I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<sst xmlns="http://schemas.openxmlformats.org/spreadsheetml/2006/main" count="810" uniqueCount="641">
  <si>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</si>
  <si>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</si>
  <si>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</si>
  <si>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</si>
  <si>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</si>
  <si>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</si>
  <si>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</si>
  <si>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</si>
  <si>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</si>
  <si>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</si>
  <si>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</si>
  <si>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</si>
  <si>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</si>
  <si>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</si>
  <si>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</si>
  <si>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</si>
  <si>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</si>
  <si>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</si>
  <si>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</si>
  <si>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</si>
  <si>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</si>
  <si>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</si>
  <si>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 xml:space="preserve">по ОКПО </t>
  </si>
  <si>
    <t>67196455</t>
  </si>
  <si>
    <t>VRO</t>
  </si>
  <si>
    <t>ExecutorPhone</t>
  </si>
  <si>
    <t>Обособленное подразделение</t>
  </si>
  <si>
    <t>3128078849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</si>
  <si>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</si>
  <si>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</si>
  <si>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</si>
  <si>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</si>
  <si>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</si>
  <si>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</si>
  <si>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</si>
  <si>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</si>
  <si>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</si>
  <si>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</si>
  <si>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</si>
  <si>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</si>
  <si>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</si>
  <si>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</si>
  <si>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</si>
  <si>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</si>
  <si>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</si>
  <si>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</si>
  <si>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</si>
  <si>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</si>
  <si>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</si>
  <si>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</si>
  <si>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</si>
  <si>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</si>
  <si>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</si>
  <si>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</si>
  <si>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</si>
  <si>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</si>
  <si>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</si>
  <si>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</si>
  <si>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</si>
  <si>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</si>
  <si>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</si>
  <si>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</si>
  <si>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</si>
  <si>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</si>
  <si>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</si>
  <si>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</si>
  <si>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</si>
  <si>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</si>
  <si>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</si>
  <si>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</si>
  <si>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</si>
  <si>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</si>
  <si>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</si>
  <si>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</si>
  <si>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</si>
  <si>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</si>
  <si>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</si>
  <si>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</si>
  <si>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</si>
  <si>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</si>
  <si>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</si>
  <si>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</si>
  <si>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</si>
  <si>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</si>
  <si>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</si>
  <si>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</si>
  <si>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</si>
  <si>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</si>
  <si>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</si>
  <si>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</si>
  <si>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</si>
  <si>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</si>
  <si>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</si>
  <si>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</si>
  <si>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</si>
  <si>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</si>
  <si>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</si>
  <si>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</si>
  <si>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</si>
  <si>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</si>
  <si>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</si>
  <si>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</si>
  <si>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</si>
  <si>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</si>
  <si>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</si>
  <si>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</si>
  <si>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</si>
  <si>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</si>
  <si>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</si>
  <si>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</si>
  <si>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</si>
  <si>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</si>
  <si>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</si>
  <si>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</si>
  <si>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</si>
  <si>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</si>
  <si>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</si>
  <si>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</si>
  <si>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</si>
  <si>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</si>
  <si>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</si>
  <si>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</si>
  <si>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</si>
  <si>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</si>
  <si>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</si>
  <si>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</si>
  <si>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</si>
  <si>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</si>
  <si>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</si>
  <si>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</si>
  <si>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</si>
  <si>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</si>
  <si>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</si>
  <si>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</si>
  <si>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</si>
  <si>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</si>
  <si>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</si>
  <si>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</si>
  <si>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</si>
  <si>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</si>
  <si>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</si>
  <si>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</si>
  <si>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</si>
  <si>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</si>
  <si>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</si>
  <si>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</si>
  <si>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</si>
  <si>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</si>
  <si>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</si>
  <si>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</si>
  <si>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</si>
  <si>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</si>
  <si>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</si>
  <si>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</si>
  <si>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</si>
  <si>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</si>
  <si>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</si>
  <si>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</si>
  <si>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</si>
  <si>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</si>
  <si>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</si>
  <si>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</si>
  <si>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</si>
  <si>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</si>
  <si>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</si>
  <si>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</si>
  <si>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</si>
  <si>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</si>
  <si>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</si>
  <si>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</si>
  <si>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</si>
  <si>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</si>
  <si>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</si>
  <si>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</si>
  <si>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</si>
  <si>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</si>
  <si>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</si>
  <si>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</si>
  <si>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</si>
  <si>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</si>
  <si>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</si>
  <si>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</si>
  <si>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</si>
  <si>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</si>
  <si>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</si>
  <si>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</si>
  <si>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</si>
  <si>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</si>
  <si>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</si>
  <si>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</si>
  <si>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</si>
  <si>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</si>
  <si>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</si>
  <si>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</si>
  <si>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</si>
  <si>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</si>
  <si>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</si>
  <si>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</si>
  <si>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</si>
  <si>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</si>
  <si>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</si>
  <si>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</si>
  <si>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</si>
  <si>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</si>
  <si>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</si>
  <si>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</si>
  <si>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</si>
  <si>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</si>
  <si>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</si>
  <si>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</si>
  <si>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</si>
  <si>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</si>
  <si>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</si>
  <si>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</si>
  <si>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</si>
  <si>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</si>
  <si>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</si>
  <si>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</si>
  <si>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</si>
  <si>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</si>
  <si>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</si>
  <si>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</si>
  <si>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</si>
  <si>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</si>
  <si>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</si>
  <si>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</si>
  <si>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</si>
  <si>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</si>
  <si>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</si>
  <si>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</si>
  <si>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</si>
  <si>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</si>
  <si>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</si>
  <si>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</si>
  <si>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</si>
  <si>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</si>
  <si>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</si>
  <si>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</si>
  <si>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</si>
  <si>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</si>
  <si>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</si>
  <si>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</si>
  <si>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</si>
  <si>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</si>
  <si>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</si>
  <si>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</si>
  <si>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</si>
  <si>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</si>
  <si>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</si>
  <si>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</si>
  <si>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</si>
  <si>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</si>
  <si>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</si>
  <si>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</si>
  <si>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</si>
  <si>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</si>
  <si>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</si>
  <si>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</si>
  <si>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</si>
  <si>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</si>
  <si>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</si>
  <si>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</si>
  <si>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</si>
  <si>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</si>
  <si>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</si>
  <si>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</si>
  <si>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</si>
  <si>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</si>
  <si>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</si>
  <si>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</si>
  <si>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</si>
  <si>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</si>
  <si>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</si>
  <si>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</si>
  <si>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</si>
  <si>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</si>
  <si>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</si>
  <si>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</si>
  <si>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</si>
  <si>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</si>
  <si>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</si>
  <si>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</si>
  <si>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</si>
  <si>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</si>
  <si>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</si>
  <si>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</si>
  <si>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</si>
  <si>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</si>
  <si>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</si>
  <si>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</si>
  <si>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</si>
  <si>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</si>
  <si>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</si>
  <si>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</si>
  <si>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</si>
  <si>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</si>
  <si>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</si>
  <si>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</si>
  <si>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</si>
  <si>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</si>
  <si>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</si>
  <si>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</si>
  <si>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</si>
  <si>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</si>
  <si>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</si>
  <si>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</si>
  <si>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</si>
  <si>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</si>
  <si>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</si>
  <si>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</si>
  <si>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</si>
  <si>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</si>
  <si>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</si>
  <si>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</si>
  <si>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</si>
  <si>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</si>
  <si>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</si>
  <si>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</si>
  <si>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</si>
  <si>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</si>
  <si>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</si>
  <si>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</si>
  <si>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</si>
  <si>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</si>
  <si>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</si>
  <si>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</si>
  <si>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</si>
  <si>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</si>
  <si>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</si>
  <si>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</si>
  <si>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</si>
  <si>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</si>
  <si>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</si>
  <si>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</si>
  <si>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</si>
  <si>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</si>
  <si>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</si>
  <si>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</si>
  <si>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</si>
  <si>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</si>
  <si>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</si>
  <si>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</si>
  <si>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</si>
  <si>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</si>
  <si>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</si>
  <si>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</si>
  <si>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</si>
  <si>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</si>
  <si>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</si>
  <si>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</si>
  <si>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</si>
  <si>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</si>
  <si>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</si>
  <si>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</si>
  <si>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</si>
  <si>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</si>
  <si>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</si>
  <si>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</si>
  <si>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</si>
  <si>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</si>
  <si>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</si>
  <si>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</si>
  <si>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</si>
  <si>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</si>
  <si>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</si>
  <si>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</si>
  <si>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</si>
  <si>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</si>
  <si>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</si>
  <si>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</si>
  <si>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</si>
  <si>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</si>
  <si>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</si>
  <si>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</si>
  <si>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</si>
  <si>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</si>
  <si>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</si>
  <si>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</si>
  <si>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</si>
  <si>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</si>
  <si>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</si>
  <si>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</si>
  <si>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</si>
  <si>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</si>
  <si>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</si>
  <si>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</si>
  <si>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</si>
  <si>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</si>
  <si>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</si>
  <si>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</si>
  <si>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</si>
  <si>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</si>
  <si>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</si>
  <si>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</si>
  <si>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</si>
  <si>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</si>
  <si>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</si>
  <si>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</si>
  <si>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</si>
  <si>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</si>
  <si>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</si>
  <si>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</si>
  <si>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</si>
  <si>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</si>
  <si>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</si>
  <si>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</si>
  <si>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</si>
  <si>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</si>
  <si>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</si>
  <si>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</si>
  <si>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</si>
  <si>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</si>
  <si>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</si>
  <si>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</si>
  <si>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</si>
  <si>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</si>
  <si>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</si>
  <si>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</si>
  <si>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</si>
  <si>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</si>
  <si>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</si>
  <si>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</si>
  <si>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</si>
  <si>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</si>
  <si>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</si>
  <si>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</si>
  <si>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</si>
  <si>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</si>
  <si>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</si>
  <si>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</si>
  <si>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</si>
  <si>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</si>
  <si>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</si>
  <si>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</si>
  <si>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</si>
  <si>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</si>
  <si>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</si>
  <si>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</si>
  <si>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</si>
  <si>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</si>
  <si>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</si>
  <si>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</si>
  <si>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</si>
  <si>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</si>
  <si>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</si>
  <si>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</si>
  <si>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</si>
  <si>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</si>
  <si>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</si>
  <si>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</si>
  <si>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</si>
  <si>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</si>
  <si>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</si>
  <si>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</si>
  <si>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</si>
  <si>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</si>
  <si>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</si>
  <si>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</si>
  <si>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</si>
  <si>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</si>
  <si>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</si>
  <si>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</si>
  <si>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</si>
  <si>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</si>
  <si>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</si>
  <si>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</si>
  <si>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</si>
  <si>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</si>
  <si>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</si>
  <si>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</si>
  <si>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</si>
  <si>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</si>
  <si>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</si>
  <si>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</si>
  <si>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</si>
  <si>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</si>
  <si>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</si>
  <si>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</si>
  <si>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</si>
  <si>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</si>
  <si>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</si>
  <si>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</si>
  <si>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</si>
  <si>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</si>
  <si>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</si>
  <si>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</si>
  <si>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</si>
  <si>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</si>
  <si>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</si>
  <si>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</si>
  <si>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</si>
  <si>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</si>
  <si>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</si>
  <si>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</si>
  <si>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</si>
  <si>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</si>
  <si>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</si>
  <si>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</si>
  <si>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</si>
  <si>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</si>
  <si>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</si>
  <si>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</si>
  <si>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</si>
  <si>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</si>
  <si>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</si>
  <si>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</si>
  <si>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</si>
  <si>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</si>
  <si>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</si>
  <si>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</si>
  <si>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</si>
  <si>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</si>
  <si>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</si>
  <si>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</si>
  <si>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</si>
  <si>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</si>
  <si>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</si>
  <si>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</si>
  <si>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</si>
  <si>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</si>
  <si>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</si>
  <si>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</si>
  <si>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</si>
  <si>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</si>
  <si>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</si>
  <si>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</si>
  <si>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</si>
  <si>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</si>
  <si>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</si>
  <si>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</si>
  <si>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</si>
  <si>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</si>
  <si>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</si>
  <si>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</si>
  <si>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</si>
  <si>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</si>
  <si>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</si>
  <si>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</si>
  <si>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</si>
  <si>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</si>
  <si>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</si>
  <si>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</si>
  <si>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</si>
  <si>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</si>
  <si>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</si>
  <si>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</si>
  <si>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</si>
  <si>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</si>
  <si>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</si>
  <si>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</si>
  <si>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</si>
  <si>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</si>
  <si>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</si>
  <si>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</si>
  <si>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</si>
  <si>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</si>
  <si>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</si>
  <si>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</si>
  <si>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</si>
  <si>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</si>
  <si>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</si>
  <si>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</si>
  <si>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</si>
  <si>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</si>
  <si>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</si>
  <si>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</si>
  <si>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</si>
  <si>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</si>
  <si>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</si>
  <si>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</si>
  <si>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</si>
  <si>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</si>
  <si>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</si>
  <si>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</si>
  <si>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</si>
  <si>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</si>
  <si>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</si>
  <si>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</si>
  <si>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</si>
  <si>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</si>
  <si>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</si>
  <si>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</si>
  <si>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</si>
  <si>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</si>
  <si>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</si>
  <si>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</si>
  <si>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</si>
  <si>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</si>
  <si>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</si>
  <si>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</si>
  <si>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</si>
  <si>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</si>
  <si>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</si>
  <si>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</si>
  <si>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</si>
  <si>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</si>
  <si>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</si>
  <si>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</si>
  <si>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</si>
  <si>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</si>
  <si>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</si>
  <si>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</si>
  <si>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</si>
  <si>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</si>
  <si>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</si>
  <si>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</si>
  <si>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</si>
  <si>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</si>
  <si>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</si>
  <si>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</si>
  <si>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</si>
  <si>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</si>
  <si>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</si>
  <si>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</si>
  <si>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</si>
  <si>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</si>
  <si>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</si>
  <si>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</si>
  <si>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</si>
  <si>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</si>
  <si>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</si>
  <si>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</si>
  <si>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</si>
  <si>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</si>
  <si>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</si>
  <si>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Саплинова Л.В.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</si>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</sst>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408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77" zoomScaleNormal="100" workbookViewId="0">
      <selection activeCell="F297" sqref="F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5974947.6699999999</v>
      </c>
      <c r="J16" s="28">
        <f>J17+J74+J104</f>
        <v>5397884.25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5974947.6699999999</v>
      </c>
      <c r="J17" s="32">
        <f>J19+J32+J44+J51+J59+J66</f>
        <v>5397884.25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32712</v>
      </c>
      <c r="J19" s="40">
        <f>J21+J22+J23+J24+J25+J26+J27+J28+J29+J30+J31</f>
        <v>37801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32712</v>
      </c>
      <c r="J21" s="46">
        <v>37801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5942215.6699999999</v>
      </c>
      <c r="J32" s="55">
        <f>J34+J35+J39+J40+J41+J42+J43</f>
        <v>5360083.25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5940669.0999999996</v>
      </c>
      <c r="J35" s="60">
        <v>5357715.72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1546.57</v>
      </c>
      <c r="J42" s="48">
        <v>2367.5300000000002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20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20</v>
      </c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5872450.3500000006</v>
      </c>
      <c r="J113" s="28">
        <f>J114+J197+J226</f>
        <v>6152744.6000000006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5795638.3500000006</v>
      </c>
      <c r="J114" s="32">
        <f>J116+J122+J132+J133+J149+J155+J163+J166+J174+J188</f>
        <v>6051839.6000000006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124992.53</v>
      </c>
      <c r="J116" s="80">
        <f>SUM(J118:J121)</f>
        <v>95464.4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96000.46</v>
      </c>
      <c r="J118" s="95">
        <v>73321.34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28992.07</v>
      </c>
      <c r="J120" s="81">
        <v>22143.06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67997.100000000006</v>
      </c>
      <c r="J122" s="40">
        <f>SUM(J124:J131)</f>
        <v>113298.73999999999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2131.3000000000002</v>
      </c>
      <c r="J126" s="81">
        <v>3347.25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42029</v>
      </c>
      <c r="J128" s="81">
        <v>100998.98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23836.799999999999</v>
      </c>
      <c r="J129" s="81">
        <v>8952.51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0.88</v>
      </c>
      <c r="J174" s="40">
        <f>J179+J180+J181+J182+J183+J184+J185+J186+J187</f>
        <v>101.99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0.88</v>
      </c>
      <c r="J180" s="82">
        <v>101.99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5602647.8400000008</v>
      </c>
      <c r="J188" s="40">
        <f>SUM(J190:J196)</f>
        <v>5842974.4700000007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9075</v>
      </c>
      <c r="J190" s="82">
        <v>9075.66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5348380.8600000003</v>
      </c>
      <c r="J191" s="82">
        <v>5637510.4100000001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27684.98</v>
      </c>
      <c r="J193" s="82">
        <v>19464.2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14850</v>
      </c>
      <c r="J194" s="82">
        <v>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202657</v>
      </c>
      <c r="J195" s="82">
        <v>176924.2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76812</v>
      </c>
      <c r="J197" s="32">
        <f>J199+J210</f>
        <v>100905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76812</v>
      </c>
      <c r="J199" s="80">
        <f>J201+J202+J203+J204+J208+J209</f>
        <v>100905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76812</v>
      </c>
      <c r="J201" s="95">
        <v>100905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-102497.3200000003</v>
      </c>
      <c r="J237" s="114">
        <f>J269-J238-J260</f>
        <v>754860.35000000056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-102497.3200000003</v>
      </c>
      <c r="J269" s="117">
        <f>J271+J272+J273</f>
        <v>754860.35000000056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-6021873.54</v>
      </c>
      <c r="J271" s="75">
        <v>-5500890.0199999996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5919376.2199999997</v>
      </c>
      <c r="J272" s="81">
        <v>6255750.3700000001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5872450.3500000006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96000.46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28992.07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314</v>
      </c>
      <c r="F282" s="141" t="s">
        <v>348</v>
      </c>
      <c r="G282" s="184" t="s">
        <v>610</v>
      </c>
      <c r="H282" s="184"/>
      <c r="I282" s="142"/>
      <c r="J282" s="143">
        <v>394.58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314</v>
      </c>
      <c r="F283" s="141" t="s">
        <v>357</v>
      </c>
      <c r="G283" s="184" t="s">
        <v>610</v>
      </c>
      <c r="H283" s="184"/>
      <c r="I283" s="142"/>
      <c r="J283" s="143">
        <v>1736.72</v>
      </c>
      <c r="K283" s="137"/>
      <c r="L283" s="137"/>
    </row>
    <row r="284" spans="2:12" ht="23.25" customHeight="1">
      <c r="B284" s="182" t="s">
        <v>614</v>
      </c>
      <c r="C284" s="183"/>
      <c r="D284" s="140" t="s">
        <v>606</v>
      </c>
      <c r="E284" s="141" t="s">
        <v>320</v>
      </c>
      <c r="F284" s="141" t="s">
        <v>348</v>
      </c>
      <c r="G284" s="184" t="s">
        <v>610</v>
      </c>
      <c r="H284" s="184"/>
      <c r="I284" s="142"/>
      <c r="J284" s="143">
        <v>42029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323</v>
      </c>
      <c r="F285" s="141" t="s">
        <v>348</v>
      </c>
      <c r="G285" s="184" t="s">
        <v>610</v>
      </c>
      <c r="H285" s="184"/>
      <c r="I285" s="142"/>
      <c r="J285" s="143">
        <v>23836.799999999999</v>
      </c>
      <c r="K285" s="137"/>
      <c r="L285" s="137"/>
    </row>
    <row r="286" spans="2:12" ht="45.75" customHeight="1">
      <c r="B286" s="182" t="s">
        <v>616</v>
      </c>
      <c r="C286" s="183"/>
      <c r="D286" s="140" t="s">
        <v>606</v>
      </c>
      <c r="E286" s="141" t="s">
        <v>443</v>
      </c>
      <c r="F286" s="141" t="s">
        <v>617</v>
      </c>
      <c r="G286" s="184" t="s">
        <v>610</v>
      </c>
      <c r="H286" s="184"/>
      <c r="I286" s="142"/>
      <c r="J286" s="143">
        <v>0.88</v>
      </c>
      <c r="K286" s="137"/>
      <c r="L286" s="137"/>
    </row>
    <row r="287" spans="2:12" ht="23.25" customHeight="1">
      <c r="B287" s="182" t="s">
        <v>618</v>
      </c>
      <c r="C287" s="183"/>
      <c r="D287" s="140" t="s">
        <v>606</v>
      </c>
      <c r="E287" s="141" t="s">
        <v>489</v>
      </c>
      <c r="F287" s="141" t="s">
        <v>348</v>
      </c>
      <c r="G287" s="184" t="s">
        <v>610</v>
      </c>
      <c r="H287" s="184"/>
      <c r="I287" s="142"/>
      <c r="J287" s="143">
        <v>76812</v>
      </c>
      <c r="K287" s="137"/>
      <c r="L287" s="137"/>
    </row>
    <row r="288" spans="2:12" ht="34.5" customHeight="1">
      <c r="B288" s="182" t="s">
        <v>619</v>
      </c>
      <c r="C288" s="183"/>
      <c r="D288" s="140" t="s">
        <v>606</v>
      </c>
      <c r="E288" s="141" t="s">
        <v>469</v>
      </c>
      <c r="F288" s="141" t="s">
        <v>348</v>
      </c>
      <c r="G288" s="184" t="s">
        <v>610</v>
      </c>
      <c r="H288" s="184"/>
      <c r="I288" s="142"/>
      <c r="J288" s="143">
        <v>9075</v>
      </c>
      <c r="K288" s="137"/>
      <c r="L288" s="137"/>
    </row>
    <row r="289" spans="2:12" ht="23.25" customHeight="1">
      <c r="B289" s="182" t="s">
        <v>620</v>
      </c>
      <c r="C289" s="183"/>
      <c r="D289" s="140" t="s">
        <v>606</v>
      </c>
      <c r="E289" s="141" t="s">
        <v>471</v>
      </c>
      <c r="F289" s="141" t="s">
        <v>348</v>
      </c>
      <c r="G289" s="184" t="s">
        <v>610</v>
      </c>
      <c r="H289" s="184"/>
      <c r="I289" s="142"/>
      <c r="J289" s="143">
        <v>5348380.8600000003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475</v>
      </c>
      <c r="F290" s="141" t="s">
        <v>348</v>
      </c>
      <c r="G290" s="184" t="s">
        <v>610</v>
      </c>
      <c r="H290" s="184"/>
      <c r="I290" s="142"/>
      <c r="J290" s="143">
        <v>27684.98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477</v>
      </c>
      <c r="F291" s="141" t="s">
        <v>348</v>
      </c>
      <c r="G291" s="184" t="s">
        <v>610</v>
      </c>
      <c r="H291" s="184"/>
      <c r="I291" s="142"/>
      <c r="J291" s="143">
        <v>14850</v>
      </c>
      <c r="K291" s="137"/>
      <c r="L291" s="137"/>
    </row>
    <row r="292" spans="2:12" ht="23.25" customHeight="1">
      <c r="B292" s="182" t="s">
        <v>623</v>
      </c>
      <c r="C292" s="183"/>
      <c r="D292" s="140" t="s">
        <v>606</v>
      </c>
      <c r="E292" s="141" t="s">
        <v>480</v>
      </c>
      <c r="F292" s="141" t="s">
        <v>348</v>
      </c>
      <c r="G292" s="184" t="s">
        <v>610</v>
      </c>
      <c r="H292" s="184"/>
      <c r="I292" s="142"/>
      <c r="J292" s="143">
        <v>202657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'0503723'!TR_30200300711_2340308511</vt:lpstr>
      <vt:lpstr>'0503723'!TR_30200300711_2340308512</vt:lpstr>
      <vt:lpstr>'0503723'!TR_30200300711_2340308513</vt:lpstr>
      <vt:lpstr>'0503723'!TR_30200300711_2340308515</vt:lpstr>
      <vt:lpstr>'0503723'!TR_30200300711_2340308516</vt:lpstr>
      <vt:lpstr>'0503723'!TR_30200300711_2340308519</vt:lpstr>
      <vt:lpstr>'0503723'!TR_30200300711_2340308520</vt:lpstr>
      <vt:lpstr>'0503723'!TR_30200300711_2340308522</vt:lpstr>
      <vt:lpstr>'0503723'!TR_30200300711_2340308524</vt:lpstr>
      <vt:lpstr>'0503723'!TR_30200300711_2340308526</vt:lpstr>
      <vt:lpstr>'0503723'!TR_30200300711_2340308530</vt:lpstr>
      <vt:lpstr>'0503723'!TR_30200300711_2340308532</vt:lpstr>
      <vt:lpstr>'0503723'!TR_30200300711_2340308534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2024-03-20T12:49:44Z</cp:lastPrinted>
  <dcterms:created xsi:type="dcterms:W3CDTF">2024-03-07T11:11:20Z</dcterms:created>
  <dcterms:modified xsi:type="dcterms:W3CDTF">2024-03-20T12:49:48Z</dcterms:modified>
</cp:coreProperties>
</file>